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igne/Desktop/"/>
    </mc:Choice>
  </mc:AlternateContent>
  <xr:revisionPtr revIDLastSave="0" documentId="8_{3207BC3E-D797-A146-A323-FFE498EA75E6}" xr6:coauthVersionLast="47" xr6:coauthVersionMax="47" xr10:uidLastSave="{00000000-0000-0000-0000-000000000000}"/>
  <bookViews>
    <workbookView xWindow="0" yWindow="500" windowWidth="25680" windowHeight="17360" xr2:uid="{00000000-000D-0000-FFFF-FFFF00000000}"/>
  </bookViews>
  <sheets>
    <sheet name="Likviditet" sheetId="7" r:id="rId1"/>
  </sheets>
  <definedNames>
    <definedName name="_xlnm.Print_Area" localSheetId="0">Likviditet!$A$1:$W$41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7" l="1"/>
  <c r="B13" i="7"/>
  <c r="B41" i="7" s="1"/>
  <c r="K39" i="7" l="1"/>
  <c r="L39" i="7"/>
  <c r="M39" i="7"/>
  <c r="N39" i="7"/>
  <c r="O39" i="7"/>
  <c r="P39" i="7"/>
  <c r="Q39" i="7"/>
  <c r="R39" i="7"/>
  <c r="S39" i="7"/>
  <c r="T39" i="7"/>
  <c r="U39" i="7"/>
  <c r="J39" i="7"/>
  <c r="D39" i="7" l="1"/>
  <c r="D40" i="7" s="1"/>
  <c r="E39" i="7"/>
  <c r="F39" i="7"/>
  <c r="G39" i="7"/>
  <c r="H39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9" i="7"/>
  <c r="V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18" i="7"/>
  <c r="W18" i="7" s="1"/>
  <c r="E40" i="7" l="1"/>
  <c r="F40" i="7" s="1"/>
  <c r="G40" i="7" s="1"/>
  <c r="H40" i="7" s="1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W22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I39" i="7"/>
  <c r="W39" i="7" s="1"/>
  <c r="W23" i="7"/>
  <c r="W21" i="7"/>
  <c r="W20" i="7"/>
  <c r="W19" i="7"/>
  <c r="V8" i="7"/>
  <c r="I9" i="7"/>
  <c r="V6" i="7"/>
  <c r="V7" i="7"/>
  <c r="V9" i="7"/>
  <c r="V10" i="7"/>
  <c r="V11" i="7"/>
  <c r="E13" i="7"/>
  <c r="F13" i="7"/>
  <c r="G13" i="7"/>
  <c r="H13" i="7"/>
  <c r="J13" i="7"/>
  <c r="K13" i="7"/>
  <c r="L13" i="7"/>
  <c r="M13" i="7"/>
  <c r="N13" i="7"/>
  <c r="O13" i="7"/>
  <c r="P13" i="7"/>
  <c r="Q13" i="7"/>
  <c r="R13" i="7"/>
  <c r="S13" i="7"/>
  <c r="T13" i="7"/>
  <c r="U13" i="7"/>
  <c r="D13" i="7"/>
  <c r="D14" i="7" s="1"/>
  <c r="V12" i="7"/>
  <c r="I7" i="7"/>
  <c r="I8" i="7"/>
  <c r="I11" i="7"/>
  <c r="I12" i="7"/>
  <c r="I6" i="7"/>
  <c r="D41" i="7" l="1"/>
  <c r="E14" i="7"/>
  <c r="I13" i="7"/>
  <c r="V13" i="7"/>
  <c r="E41" i="7" l="1"/>
  <c r="F14" i="7"/>
  <c r="W13" i="7"/>
  <c r="F41" i="7" l="1"/>
  <c r="G14" i="7"/>
  <c r="G41" i="7" l="1"/>
  <c r="H14" i="7"/>
  <c r="J14" i="7" l="1"/>
  <c r="H41" i="7"/>
  <c r="J41" i="7" l="1"/>
  <c r="K14" i="7"/>
  <c r="L14" i="7" l="1"/>
  <c r="K41" i="7"/>
  <c r="M14" i="7" l="1"/>
  <c r="L41" i="7"/>
  <c r="N14" i="7" l="1"/>
  <c r="M41" i="7"/>
  <c r="O14" i="7" l="1"/>
  <c r="N41" i="7"/>
  <c r="P14" i="7" l="1"/>
  <c r="O41" i="7"/>
  <c r="Q14" i="7" l="1"/>
  <c r="P41" i="7"/>
  <c r="R14" i="7" l="1"/>
  <c r="Q41" i="7"/>
  <c r="S14" i="7" l="1"/>
  <c r="R41" i="7"/>
  <c r="T14" i="7" l="1"/>
  <c r="S41" i="7"/>
  <c r="U14" i="7" l="1"/>
  <c r="U41" i="7" s="1"/>
  <c r="T41" i="7"/>
</calcChain>
</file>

<file path=xl/sharedStrings.xml><?xml version="1.0" encoding="utf-8"?>
<sst xmlns="http://schemas.openxmlformats.org/spreadsheetml/2006/main" count="76" uniqueCount="47">
  <si>
    <t>INDTÆGTER</t>
  </si>
  <si>
    <t>Deltagergebyrer</t>
  </si>
  <si>
    <t>Hospitality</t>
  </si>
  <si>
    <t>Sponsorer</t>
  </si>
  <si>
    <t>Entre</t>
  </si>
  <si>
    <t>Salg af merchandise mv.</t>
  </si>
  <si>
    <t>Program</t>
  </si>
  <si>
    <t>TOTAL</t>
  </si>
  <si>
    <t>OMKOSTNINGER</t>
  </si>
  <si>
    <t>Organisationskomiteen</t>
  </si>
  <si>
    <t>Sekretariat</t>
  </si>
  <si>
    <t>Frivillige/hjælpere</t>
  </si>
  <si>
    <t>Beklædning</t>
  </si>
  <si>
    <t>Transport</t>
  </si>
  <si>
    <t>Dommere/officials</t>
  </si>
  <si>
    <t>Hallen/Venue</t>
  </si>
  <si>
    <t>Udstyr til afvikling af arrangementet</t>
  </si>
  <si>
    <t>TV-produktion</t>
  </si>
  <si>
    <t>Receptioner og Hospitality</t>
  </si>
  <si>
    <t>Hotel</t>
  </si>
  <si>
    <t>Forplejning</t>
  </si>
  <si>
    <t>PR/Markedsføring</t>
  </si>
  <si>
    <t>Sideevents</t>
  </si>
  <si>
    <t>Merchandise</t>
  </si>
  <si>
    <t>Præmier, medaljer, flag</t>
  </si>
  <si>
    <t>Forsikringer</t>
  </si>
  <si>
    <t>Diverse</t>
  </si>
  <si>
    <t>OMKOSTNINGER TOTAL</t>
  </si>
  <si>
    <t>RESULTAT</t>
  </si>
  <si>
    <t>August</t>
  </si>
  <si>
    <t>Oktober</t>
  </si>
  <si>
    <t>Januar</t>
  </si>
  <si>
    <t>Februar</t>
  </si>
  <si>
    <t>Marts</t>
  </si>
  <si>
    <t>April</t>
  </si>
  <si>
    <t>Maj</t>
  </si>
  <si>
    <t>Juni</t>
  </si>
  <si>
    <t>Juli</t>
  </si>
  <si>
    <t>Sept.</t>
  </si>
  <si>
    <t>Nov.</t>
  </si>
  <si>
    <t>Dec.</t>
  </si>
  <si>
    <t>Total</t>
  </si>
  <si>
    <t>Likviditetsanalyse</t>
  </si>
  <si>
    <t>Offentlige tilskud</t>
  </si>
  <si>
    <t>Afvikling</t>
  </si>
  <si>
    <t>Internationalt forbund</t>
  </si>
  <si>
    <t>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</si>
</sst>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3" xfId="0" applyBorder="1"/>
    <xf numFmtId="3" fontId="0" fillId="0" borderId="3" xfId="0" applyNumberFormat="1" applyBorder="1"/>
    <xf numFmtId="0" fontId="5" fillId="0" borderId="3" xfId="0" applyFont="1" applyBorder="1"/>
    <xf numFmtId="0" fontId="4" fillId="2" borderId="3" xfId="0" applyFont="1" applyFill="1" applyBorder="1"/>
    <xf numFmtId="3" fontId="4" fillId="2" borderId="3" xfId="0" applyNumberFormat="1" applyFont="1" applyFill="1" applyBorder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3" fontId="3" fillId="0" borderId="8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6" borderId="14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2" fillId="9" borderId="15" xfId="0" applyNumberFormat="1" applyFont="1" applyFill="1" applyBorder="1"/>
    <xf numFmtId="3" fontId="2" fillId="0" borderId="0" xfId="0" applyNumberFormat="1" applyFont="1"/>
    <xf numFmtId="3" fontId="2" fillId="0" borderId="6" xfId="0" applyNumberFormat="1" applyFont="1" applyBorder="1"/>
    <xf numFmtId="3" fontId="2" fillId="0" borderId="4" xfId="0" applyNumberFormat="1" applyFont="1" applyBorder="1"/>
    <xf numFmtId="0" fontId="3" fillId="0" borderId="0" xfId="0" applyFont="1"/>
    <xf numFmtId="3" fontId="2" fillId="6" borderId="8" xfId="0" applyNumberFormat="1" applyFont="1" applyFill="1" applyBorder="1" applyAlignment="1">
      <alignment horizontal="right"/>
    </xf>
    <xf numFmtId="3" fontId="2" fillId="6" borderId="17" xfId="0" applyNumberFormat="1" applyFont="1" applyFill="1" applyBorder="1" applyAlignment="1">
      <alignment horizontal="right"/>
    </xf>
    <xf numFmtId="3" fontId="2" fillId="6" borderId="9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2" fillId="9" borderId="16" xfId="0" applyNumberFormat="1" applyFont="1" applyFill="1" applyBorder="1" applyAlignment="1">
      <alignment horizontal="right"/>
    </xf>
    <xf numFmtId="3" fontId="2" fillId="9" borderId="15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2" fillId="9" borderId="18" xfId="0" applyNumberFormat="1" applyFont="1" applyFill="1" applyBorder="1" applyAlignment="1">
      <alignment horizontal="right"/>
    </xf>
    <xf numFmtId="3" fontId="6" fillId="0" borderId="12" xfId="0" applyNumberFormat="1" applyFont="1" applyBorder="1"/>
    <xf numFmtId="3" fontId="6" fillId="0" borderId="11" xfId="0" applyNumberFormat="1" applyFont="1" applyBorder="1"/>
    <xf numFmtId="3" fontId="7" fillId="0" borderId="10" xfId="0" applyNumberFormat="1" applyFont="1" applyBorder="1"/>
    <xf numFmtId="3" fontId="6" fillId="0" borderId="10" xfId="0" applyNumberFormat="1" applyFont="1" applyBorder="1"/>
    <xf numFmtId="3" fontId="7" fillId="0" borderId="19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1"/>
  <sheetViews>
    <sheetView tabSelected="1" zoomScale="85" zoomScaleNormal="85" workbookViewId="0">
      <selection activeCell="H44" sqref="H44"/>
    </sheetView>
  </sheetViews>
  <sheetFormatPr baseColWidth="10" defaultColWidth="8.83203125" defaultRowHeight="13" x14ac:dyDescent="0.15"/>
  <cols>
    <col min="1" max="1" width="32.83203125" customWidth="1"/>
    <col min="2" max="2" width="12.6640625" customWidth="1"/>
    <col min="4" max="6" width="8.5" style="12" bestFit="1" customWidth="1"/>
    <col min="7" max="7" width="7.6640625" style="12" customWidth="1"/>
    <col min="8" max="8" width="8.5" style="12" bestFit="1" customWidth="1"/>
    <col min="9" max="9" width="7.6640625" style="12" customWidth="1"/>
    <col min="10" max="18" width="8.5" style="12" bestFit="1" customWidth="1"/>
    <col min="19" max="19" width="8.6640625" style="12" bestFit="1" customWidth="1"/>
    <col min="20" max="20" width="9.5" style="12" customWidth="1"/>
    <col min="21" max="21" width="8.6640625" style="12" bestFit="1" customWidth="1"/>
    <col min="23" max="23" width="11.83203125" customWidth="1"/>
  </cols>
  <sheetData>
    <row r="1" spans="1:23" ht="25.5" customHeight="1" x14ac:dyDescent="0.25">
      <c r="A1" s="49" t="s">
        <v>42</v>
      </c>
      <c r="B1" s="50"/>
      <c r="C1" s="50"/>
      <c r="D1" s="50"/>
      <c r="E1" s="50"/>
    </row>
    <row r="2" spans="1:23" ht="25.5" customHeight="1" x14ac:dyDescent="0.25">
      <c r="A2" s="49"/>
      <c r="B2" s="50"/>
      <c r="C2" s="50"/>
      <c r="D2" s="50"/>
      <c r="E2" s="50"/>
    </row>
    <row r="3" spans="1:23" x14ac:dyDescent="0.15">
      <c r="A3" s="7"/>
      <c r="B3" s="8"/>
      <c r="S3" s="48" t="s">
        <v>44</v>
      </c>
    </row>
    <row r="4" spans="1:23" x14ac:dyDescent="0.15">
      <c r="A4" s="56" t="s">
        <v>0</v>
      </c>
      <c r="B4" s="57"/>
      <c r="D4" s="51" t="s">
        <v>46</v>
      </c>
      <c r="E4" s="51"/>
      <c r="F4" s="51"/>
      <c r="G4" s="51"/>
      <c r="H4" s="51"/>
      <c r="I4" s="51"/>
      <c r="J4" s="53" t="s">
        <v>46</v>
      </c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1:23" x14ac:dyDescent="0.15">
      <c r="A5" s="1"/>
      <c r="B5" s="1"/>
      <c r="D5" s="13" t="s">
        <v>29</v>
      </c>
      <c r="E5" s="13" t="s">
        <v>38</v>
      </c>
      <c r="F5" s="13" t="s">
        <v>30</v>
      </c>
      <c r="G5" s="13" t="s">
        <v>39</v>
      </c>
      <c r="H5" s="13" t="s">
        <v>40</v>
      </c>
      <c r="I5" s="13" t="s">
        <v>41</v>
      </c>
      <c r="J5" s="13" t="s">
        <v>31</v>
      </c>
      <c r="K5" s="13" t="s">
        <v>32</v>
      </c>
      <c r="L5" s="13" t="s">
        <v>33</v>
      </c>
      <c r="M5" s="13" t="s">
        <v>34</v>
      </c>
      <c r="N5" s="13" t="s">
        <v>35</v>
      </c>
      <c r="O5" s="13" t="s">
        <v>36</v>
      </c>
      <c r="P5" s="13" t="s">
        <v>37</v>
      </c>
      <c r="Q5" s="13" t="s">
        <v>29</v>
      </c>
      <c r="R5" s="13" t="s">
        <v>38</v>
      </c>
      <c r="S5" s="13" t="s">
        <v>30</v>
      </c>
      <c r="T5" s="13" t="s">
        <v>39</v>
      </c>
      <c r="U5" s="13" t="s">
        <v>40</v>
      </c>
      <c r="V5" s="13" t="s">
        <v>41</v>
      </c>
    </row>
    <row r="6" spans="1:23" x14ac:dyDescent="0.15">
      <c r="A6" s="3" t="s">
        <v>1</v>
      </c>
      <c r="B6" s="2">
        <v>900000</v>
      </c>
      <c r="D6" s="14">
        <v>0</v>
      </c>
      <c r="E6" s="15">
        <v>0</v>
      </c>
      <c r="F6" s="15">
        <v>0</v>
      </c>
      <c r="G6" s="15">
        <v>0</v>
      </c>
      <c r="H6" s="15">
        <v>0</v>
      </c>
      <c r="I6" s="16">
        <f>SUM(D6:H6)</f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150000</v>
      </c>
      <c r="R6" s="15">
        <v>150000</v>
      </c>
      <c r="S6" s="15">
        <v>600000</v>
      </c>
      <c r="T6" s="15">
        <v>0</v>
      </c>
      <c r="U6" s="15">
        <v>0</v>
      </c>
      <c r="V6" s="17">
        <f>SUM(J6:U6)</f>
        <v>900000</v>
      </c>
    </row>
    <row r="7" spans="1:23" x14ac:dyDescent="0.15">
      <c r="A7" s="3" t="s">
        <v>2</v>
      </c>
      <c r="B7" s="2">
        <v>200000</v>
      </c>
      <c r="D7" s="18">
        <v>0</v>
      </c>
      <c r="E7" s="15">
        <v>0</v>
      </c>
      <c r="F7" s="15">
        <v>0</v>
      </c>
      <c r="G7" s="15">
        <v>0</v>
      </c>
      <c r="H7" s="15">
        <v>0</v>
      </c>
      <c r="I7" s="16">
        <f t="shared" ref="I7:I12" si="0">SUM(D7:H7)</f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25000</v>
      </c>
      <c r="R7" s="15">
        <v>25000</v>
      </c>
      <c r="S7" s="15">
        <v>150000</v>
      </c>
      <c r="T7" s="15">
        <v>0</v>
      </c>
      <c r="U7" s="15">
        <v>0</v>
      </c>
      <c r="V7" s="16">
        <f t="shared" ref="V7:V11" si="1">SUM(J7:U7)</f>
        <v>200000</v>
      </c>
    </row>
    <row r="8" spans="1:23" x14ac:dyDescent="0.15">
      <c r="A8" s="3" t="s">
        <v>3</v>
      </c>
      <c r="B8" s="2">
        <v>1900000</v>
      </c>
      <c r="D8" s="18">
        <v>0</v>
      </c>
      <c r="E8" s="15">
        <v>0</v>
      </c>
      <c r="F8" s="15">
        <v>0</v>
      </c>
      <c r="G8" s="15">
        <v>0</v>
      </c>
      <c r="H8" s="15">
        <v>0</v>
      </c>
      <c r="I8" s="16">
        <f t="shared" si="0"/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200000</v>
      </c>
      <c r="R8" s="15">
        <v>100000</v>
      </c>
      <c r="S8" s="15">
        <v>1400000</v>
      </c>
      <c r="T8" s="15">
        <v>200000</v>
      </c>
      <c r="U8" s="15">
        <v>0</v>
      </c>
      <c r="V8" s="16">
        <f t="shared" si="1"/>
        <v>1900000</v>
      </c>
    </row>
    <row r="9" spans="1:23" x14ac:dyDescent="0.15">
      <c r="A9" s="3" t="s">
        <v>4</v>
      </c>
      <c r="B9" s="2">
        <v>1000000</v>
      </c>
      <c r="D9" s="18">
        <v>0</v>
      </c>
      <c r="E9" s="15">
        <v>0</v>
      </c>
      <c r="F9" s="15">
        <v>0</v>
      </c>
      <c r="G9" s="15">
        <v>50000</v>
      </c>
      <c r="H9" s="15">
        <v>80000</v>
      </c>
      <c r="I9" s="16">
        <f t="shared" si="0"/>
        <v>130000</v>
      </c>
      <c r="J9" s="15">
        <v>50000</v>
      </c>
      <c r="K9" s="15">
        <v>50000</v>
      </c>
      <c r="L9" s="15">
        <v>50000</v>
      </c>
      <c r="M9" s="15">
        <v>50000</v>
      </c>
      <c r="N9" s="15">
        <v>50000</v>
      </c>
      <c r="O9" s="15">
        <v>50000</v>
      </c>
      <c r="P9" s="15">
        <v>50000</v>
      </c>
      <c r="Q9" s="15">
        <v>50000</v>
      </c>
      <c r="R9" s="15">
        <v>100000</v>
      </c>
      <c r="S9" s="15">
        <v>500000</v>
      </c>
      <c r="T9" s="15">
        <v>0</v>
      </c>
      <c r="U9" s="15">
        <v>0</v>
      </c>
      <c r="V9" s="16">
        <f t="shared" si="1"/>
        <v>1000000</v>
      </c>
    </row>
    <row r="10" spans="1:23" x14ac:dyDescent="0.15">
      <c r="A10" s="3" t="s">
        <v>5</v>
      </c>
      <c r="B10" s="2">
        <v>50000</v>
      </c>
      <c r="D10" s="18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10000</v>
      </c>
      <c r="S10" s="15">
        <v>40000</v>
      </c>
      <c r="T10" s="15">
        <v>0</v>
      </c>
      <c r="U10" s="15">
        <v>0</v>
      </c>
      <c r="V10" s="16">
        <f t="shared" si="1"/>
        <v>50000</v>
      </c>
    </row>
    <row r="11" spans="1:23" x14ac:dyDescent="0.15">
      <c r="A11" s="3" t="s">
        <v>6</v>
      </c>
      <c r="B11" s="2">
        <v>25000</v>
      </c>
      <c r="D11" s="18">
        <v>0</v>
      </c>
      <c r="E11" s="15">
        <v>0</v>
      </c>
      <c r="F11" s="15">
        <v>0</v>
      </c>
      <c r="G11" s="15">
        <v>0</v>
      </c>
      <c r="H11" s="15">
        <v>0</v>
      </c>
      <c r="I11" s="16">
        <f t="shared" si="0"/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25000</v>
      </c>
      <c r="T11" s="15">
        <v>0</v>
      </c>
      <c r="U11" s="15">
        <v>0</v>
      </c>
      <c r="V11" s="16">
        <f t="shared" si="1"/>
        <v>25000</v>
      </c>
    </row>
    <row r="12" spans="1:23" x14ac:dyDescent="0.15">
      <c r="A12" s="3" t="s">
        <v>43</v>
      </c>
      <c r="B12" s="2">
        <v>2600000</v>
      </c>
      <c r="D12" s="19">
        <v>400000</v>
      </c>
      <c r="E12" s="20">
        <v>0</v>
      </c>
      <c r="F12" s="20">
        <v>0</v>
      </c>
      <c r="G12" s="20">
        <v>0</v>
      </c>
      <c r="H12" s="20">
        <v>0</v>
      </c>
      <c r="I12" s="21">
        <f t="shared" si="0"/>
        <v>400000</v>
      </c>
      <c r="J12" s="20">
        <v>400000</v>
      </c>
      <c r="K12" s="20">
        <v>0</v>
      </c>
      <c r="L12" s="20">
        <v>0</v>
      </c>
      <c r="M12" s="20">
        <v>0</v>
      </c>
      <c r="N12" s="20">
        <v>0</v>
      </c>
      <c r="O12" s="20">
        <v>400000</v>
      </c>
      <c r="P12" s="20">
        <v>0</v>
      </c>
      <c r="Q12" s="20">
        <v>0</v>
      </c>
      <c r="R12" s="20">
        <v>0</v>
      </c>
      <c r="S12" s="20">
        <v>0</v>
      </c>
      <c r="T12" s="20">
        <v>1800000</v>
      </c>
      <c r="U12" s="20">
        <v>0</v>
      </c>
      <c r="V12" s="21">
        <f>SUM(J12:U12)</f>
        <v>2600000</v>
      </c>
    </row>
    <row r="13" spans="1:23" ht="14" thickBot="1" x14ac:dyDescent="0.2">
      <c r="A13" s="9" t="s">
        <v>7</v>
      </c>
      <c r="B13" s="10">
        <f>SUM(B6:B12)</f>
        <v>6675000</v>
      </c>
      <c r="D13" s="29">
        <f>SUM(D6:D12)</f>
        <v>400000</v>
      </c>
      <c r="E13" s="30">
        <f t="shared" ref="E13:V13" si="2">SUM(E6:E12)</f>
        <v>0</v>
      </c>
      <c r="F13" s="30">
        <f t="shared" si="2"/>
        <v>0</v>
      </c>
      <c r="G13" s="30">
        <f t="shared" si="2"/>
        <v>50000</v>
      </c>
      <c r="H13" s="30">
        <f t="shared" si="2"/>
        <v>80000</v>
      </c>
      <c r="I13" s="31">
        <f t="shared" si="2"/>
        <v>530000</v>
      </c>
      <c r="J13" s="30">
        <f t="shared" si="2"/>
        <v>450000</v>
      </c>
      <c r="K13" s="30">
        <f t="shared" si="2"/>
        <v>50000</v>
      </c>
      <c r="L13" s="30">
        <f t="shared" si="2"/>
        <v>50000</v>
      </c>
      <c r="M13" s="30">
        <f t="shared" si="2"/>
        <v>50000</v>
      </c>
      <c r="N13" s="30">
        <f t="shared" si="2"/>
        <v>50000</v>
      </c>
      <c r="O13" s="30">
        <f t="shared" si="2"/>
        <v>450000</v>
      </c>
      <c r="P13" s="30">
        <f t="shared" si="2"/>
        <v>50000</v>
      </c>
      <c r="Q13" s="30">
        <f t="shared" si="2"/>
        <v>425000</v>
      </c>
      <c r="R13" s="30">
        <f t="shared" si="2"/>
        <v>385000</v>
      </c>
      <c r="S13" s="30">
        <f t="shared" si="2"/>
        <v>2715000</v>
      </c>
      <c r="T13" s="30">
        <f t="shared" si="2"/>
        <v>2000000</v>
      </c>
      <c r="U13" s="30">
        <f t="shared" si="2"/>
        <v>0</v>
      </c>
      <c r="V13" s="22">
        <f t="shared" si="2"/>
        <v>6675000</v>
      </c>
      <c r="W13" s="24">
        <f>I13+V13</f>
        <v>7205000</v>
      </c>
    </row>
    <row r="14" spans="1:23" ht="14" thickTop="1" x14ac:dyDescent="0.15">
      <c r="A14" s="1"/>
      <c r="B14" s="1"/>
      <c r="D14" s="32">
        <f>D13</f>
        <v>400000</v>
      </c>
      <c r="E14" s="33">
        <f>D14+E13</f>
        <v>400000</v>
      </c>
      <c r="F14" s="33">
        <f t="shared" ref="F14:G14" si="3">E14+F13</f>
        <v>400000</v>
      </c>
      <c r="G14" s="33">
        <f t="shared" si="3"/>
        <v>450000</v>
      </c>
      <c r="H14" s="33">
        <f t="shared" ref="H14" si="4">G14+H13</f>
        <v>530000</v>
      </c>
      <c r="I14" s="46"/>
      <c r="J14" s="33">
        <f>H14+J13</f>
        <v>980000</v>
      </c>
      <c r="K14" s="33">
        <f>J14+K13</f>
        <v>1030000</v>
      </c>
      <c r="L14" s="33">
        <f t="shared" ref="L14:U14" si="5">K14+L13</f>
        <v>1080000</v>
      </c>
      <c r="M14" s="33">
        <f t="shared" si="5"/>
        <v>1130000</v>
      </c>
      <c r="N14" s="33">
        <f t="shared" si="5"/>
        <v>1180000</v>
      </c>
      <c r="O14" s="33">
        <f t="shared" si="5"/>
        <v>1630000</v>
      </c>
      <c r="P14" s="33">
        <f t="shared" si="5"/>
        <v>1680000</v>
      </c>
      <c r="Q14" s="33">
        <f t="shared" si="5"/>
        <v>2105000</v>
      </c>
      <c r="R14" s="33">
        <f t="shared" si="5"/>
        <v>2490000</v>
      </c>
      <c r="S14" s="33">
        <f t="shared" si="5"/>
        <v>5205000</v>
      </c>
      <c r="T14" s="33">
        <f t="shared" si="5"/>
        <v>7205000</v>
      </c>
      <c r="U14" s="34">
        <f t="shared" si="5"/>
        <v>7205000</v>
      </c>
      <c r="V14" s="28"/>
      <c r="W14" s="25"/>
    </row>
    <row r="15" spans="1:23" x14ac:dyDescent="0.15">
      <c r="A15" s="1"/>
      <c r="B15" s="1"/>
      <c r="D15" s="11"/>
      <c r="I15" s="47"/>
      <c r="W15" s="25"/>
    </row>
    <row r="16" spans="1:23" x14ac:dyDescent="0.15">
      <c r="A16" s="58" t="s">
        <v>8</v>
      </c>
      <c r="B16" s="59"/>
      <c r="D16" s="51" t="s">
        <v>46</v>
      </c>
      <c r="E16" s="51"/>
      <c r="F16" s="51"/>
      <c r="G16" s="51"/>
      <c r="H16" s="51"/>
      <c r="I16" s="52"/>
      <c r="J16" s="53" t="s">
        <v>46</v>
      </c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26"/>
    </row>
    <row r="17" spans="1:25" x14ac:dyDescent="0.15">
      <c r="A17" s="1"/>
      <c r="B17" s="1"/>
      <c r="D17" s="13" t="s">
        <v>29</v>
      </c>
      <c r="E17" s="13" t="s">
        <v>38</v>
      </c>
      <c r="F17" s="13" t="s">
        <v>30</v>
      </c>
      <c r="G17" s="13" t="s">
        <v>39</v>
      </c>
      <c r="H17" s="13" t="s">
        <v>40</v>
      </c>
      <c r="I17" s="13" t="s">
        <v>41</v>
      </c>
      <c r="J17" s="13" t="s">
        <v>31</v>
      </c>
      <c r="K17" s="13" t="s">
        <v>32</v>
      </c>
      <c r="L17" s="13" t="s">
        <v>33</v>
      </c>
      <c r="M17" s="13" t="s">
        <v>34</v>
      </c>
      <c r="N17" s="13" t="s">
        <v>35</v>
      </c>
      <c r="O17" s="13" t="s">
        <v>36</v>
      </c>
      <c r="P17" s="13" t="s">
        <v>37</v>
      </c>
      <c r="Q17" s="13" t="s">
        <v>29</v>
      </c>
      <c r="R17" s="13" t="s">
        <v>38</v>
      </c>
      <c r="S17" s="13" t="s">
        <v>30</v>
      </c>
      <c r="T17" s="13" t="s">
        <v>39</v>
      </c>
      <c r="U17" s="13" t="s">
        <v>40</v>
      </c>
      <c r="V17" s="23" t="s">
        <v>41</v>
      </c>
      <c r="W17" s="27"/>
    </row>
    <row r="18" spans="1:25" ht="14" thickBot="1" x14ac:dyDescent="0.2">
      <c r="A18" s="3" t="s">
        <v>9</v>
      </c>
      <c r="B18" s="2">
        <v>100000</v>
      </c>
      <c r="D18" s="18">
        <v>2500</v>
      </c>
      <c r="E18" s="15">
        <v>2000</v>
      </c>
      <c r="F18" s="15">
        <v>15000</v>
      </c>
      <c r="G18" s="15">
        <v>10000</v>
      </c>
      <c r="H18" s="15">
        <v>2500</v>
      </c>
      <c r="I18" s="16">
        <f>SUM(D18:H18)</f>
        <v>32000</v>
      </c>
      <c r="J18" s="15">
        <v>3000</v>
      </c>
      <c r="K18" s="15">
        <v>5000</v>
      </c>
      <c r="L18" s="15">
        <v>5000</v>
      </c>
      <c r="M18" s="15">
        <v>5000</v>
      </c>
      <c r="N18" s="15">
        <v>5000</v>
      </c>
      <c r="O18" s="15">
        <v>5000</v>
      </c>
      <c r="P18" s="15">
        <v>5000</v>
      </c>
      <c r="Q18" s="15">
        <v>10000</v>
      </c>
      <c r="R18" s="15">
        <v>10000</v>
      </c>
      <c r="S18" s="15">
        <v>10000</v>
      </c>
      <c r="T18" s="15">
        <v>5000</v>
      </c>
      <c r="U18" s="15">
        <v>0</v>
      </c>
      <c r="V18" s="16">
        <f>SUM(J18:U18)</f>
        <v>68000</v>
      </c>
      <c r="W18" s="35">
        <f t="shared" ref="W18:W37" si="6">I18+V18</f>
        <v>100000</v>
      </c>
    </row>
    <row r="19" spans="1:25" ht="15" thickTop="1" thickBot="1" x14ac:dyDescent="0.2">
      <c r="A19" s="3" t="s">
        <v>10</v>
      </c>
      <c r="B19" s="2">
        <v>500000</v>
      </c>
      <c r="D19" s="18">
        <v>0</v>
      </c>
      <c r="E19" s="15">
        <v>0</v>
      </c>
      <c r="F19" s="15">
        <v>0</v>
      </c>
      <c r="G19" s="15">
        <v>30000</v>
      </c>
      <c r="H19" s="15">
        <v>30000</v>
      </c>
      <c r="I19" s="16">
        <f t="shared" ref="I19:I37" si="7">SUM(D19:H19)</f>
        <v>60000</v>
      </c>
      <c r="J19" s="15">
        <v>30000</v>
      </c>
      <c r="K19" s="15">
        <v>30000</v>
      </c>
      <c r="L19" s="15">
        <v>30000</v>
      </c>
      <c r="M19" s="15">
        <v>30000</v>
      </c>
      <c r="N19" s="15">
        <v>30000</v>
      </c>
      <c r="O19" s="15">
        <v>30000</v>
      </c>
      <c r="P19" s="15">
        <v>30000</v>
      </c>
      <c r="Q19" s="15">
        <v>45000</v>
      </c>
      <c r="R19" s="15">
        <v>45000</v>
      </c>
      <c r="S19" s="15">
        <v>45000</v>
      </c>
      <c r="T19" s="15">
        <v>35000</v>
      </c>
      <c r="U19" s="15">
        <v>60000</v>
      </c>
      <c r="V19" s="16">
        <f t="shared" ref="V19:V39" si="8">SUM(J19:U19)</f>
        <v>440000</v>
      </c>
      <c r="W19" s="36">
        <f t="shared" si="6"/>
        <v>500000</v>
      </c>
      <c r="Y19" s="6"/>
    </row>
    <row r="20" spans="1:25" ht="15" thickTop="1" thickBot="1" x14ac:dyDescent="0.2">
      <c r="A20" s="3" t="s">
        <v>11</v>
      </c>
      <c r="B20" s="2">
        <v>150000</v>
      </c>
      <c r="D20" s="18">
        <v>0</v>
      </c>
      <c r="E20" s="15">
        <v>0</v>
      </c>
      <c r="F20" s="15">
        <v>0</v>
      </c>
      <c r="G20" s="15">
        <v>0</v>
      </c>
      <c r="H20" s="15">
        <v>0</v>
      </c>
      <c r="I20" s="16">
        <f t="shared" si="7"/>
        <v>0</v>
      </c>
      <c r="J20" s="15">
        <v>0</v>
      </c>
      <c r="K20" s="15">
        <v>0</v>
      </c>
      <c r="L20" s="15">
        <v>10000</v>
      </c>
      <c r="M20" s="15">
        <v>0</v>
      </c>
      <c r="N20" s="15">
        <v>0</v>
      </c>
      <c r="O20" s="15">
        <v>0</v>
      </c>
      <c r="P20" s="15">
        <v>0</v>
      </c>
      <c r="Q20" s="15">
        <v>20000</v>
      </c>
      <c r="R20" s="15">
        <v>0</v>
      </c>
      <c r="S20" s="15">
        <v>0</v>
      </c>
      <c r="T20" s="15">
        <v>120000</v>
      </c>
      <c r="U20" s="15">
        <v>0</v>
      </c>
      <c r="V20" s="16">
        <f t="shared" si="8"/>
        <v>150000</v>
      </c>
      <c r="W20" s="36">
        <f t="shared" si="6"/>
        <v>150000</v>
      </c>
    </row>
    <row r="21" spans="1:25" ht="15" thickTop="1" thickBot="1" x14ac:dyDescent="0.2">
      <c r="A21" s="3" t="s">
        <v>12</v>
      </c>
      <c r="B21" s="2">
        <v>50000</v>
      </c>
      <c r="D21" s="18">
        <v>0</v>
      </c>
      <c r="E21" s="15">
        <v>0</v>
      </c>
      <c r="F21" s="15">
        <v>0</v>
      </c>
      <c r="G21" s="15">
        <v>0</v>
      </c>
      <c r="H21" s="15">
        <v>0</v>
      </c>
      <c r="I21" s="16">
        <f t="shared" si="7"/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45000</v>
      </c>
      <c r="S21" s="15">
        <v>5000</v>
      </c>
      <c r="T21" s="15">
        <v>0</v>
      </c>
      <c r="U21" s="15">
        <v>0</v>
      </c>
      <c r="V21" s="16">
        <f t="shared" si="8"/>
        <v>50000</v>
      </c>
      <c r="W21" s="36">
        <f t="shared" si="6"/>
        <v>50000</v>
      </c>
    </row>
    <row r="22" spans="1:25" ht="15" thickTop="1" thickBot="1" x14ac:dyDescent="0.2">
      <c r="A22" s="3" t="s">
        <v>45</v>
      </c>
      <c r="B22" s="2">
        <v>300000</v>
      </c>
      <c r="D22" s="18">
        <v>0</v>
      </c>
      <c r="E22" s="15">
        <v>0</v>
      </c>
      <c r="F22" s="15">
        <v>0</v>
      </c>
      <c r="G22" s="15">
        <v>100000</v>
      </c>
      <c r="H22" s="15">
        <v>0</v>
      </c>
      <c r="I22" s="16">
        <f t="shared" si="7"/>
        <v>100000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100000</v>
      </c>
      <c r="P22" s="15">
        <v>0</v>
      </c>
      <c r="Q22" s="15">
        <v>0</v>
      </c>
      <c r="R22" s="15">
        <v>0</v>
      </c>
      <c r="S22" s="15">
        <v>100000</v>
      </c>
      <c r="T22" s="15">
        <v>0</v>
      </c>
      <c r="U22" s="15">
        <v>0</v>
      </c>
      <c r="V22" s="16">
        <f t="shared" si="8"/>
        <v>200000</v>
      </c>
      <c r="W22" s="36">
        <f t="shared" si="6"/>
        <v>300000</v>
      </c>
    </row>
    <row r="23" spans="1:25" ht="15" thickTop="1" thickBot="1" x14ac:dyDescent="0.2">
      <c r="A23" s="3" t="s">
        <v>14</v>
      </c>
      <c r="B23" s="2">
        <v>400000</v>
      </c>
      <c r="D23" s="18">
        <v>0</v>
      </c>
      <c r="E23" s="15">
        <v>0</v>
      </c>
      <c r="F23" s="15">
        <v>0</v>
      </c>
      <c r="G23" s="15">
        <v>0</v>
      </c>
      <c r="H23" s="15">
        <v>0</v>
      </c>
      <c r="I23" s="16">
        <f t="shared" si="7"/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400000</v>
      </c>
      <c r="T23" s="15">
        <v>0</v>
      </c>
      <c r="U23" s="15">
        <v>0</v>
      </c>
      <c r="V23" s="16">
        <f t="shared" si="8"/>
        <v>400000</v>
      </c>
      <c r="W23" s="36">
        <f t="shared" si="6"/>
        <v>400000</v>
      </c>
    </row>
    <row r="24" spans="1:25" ht="15" thickTop="1" thickBot="1" x14ac:dyDescent="0.2">
      <c r="A24" s="3" t="s">
        <v>15</v>
      </c>
      <c r="B24" s="2">
        <v>900000</v>
      </c>
      <c r="D24" s="18">
        <v>0</v>
      </c>
      <c r="E24" s="15">
        <v>0</v>
      </c>
      <c r="F24" s="15">
        <v>0</v>
      </c>
      <c r="G24" s="15">
        <v>0</v>
      </c>
      <c r="H24" s="15">
        <v>0</v>
      </c>
      <c r="I24" s="16">
        <f t="shared" si="7"/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100000</v>
      </c>
      <c r="S24" s="15">
        <v>800000</v>
      </c>
      <c r="T24" s="15">
        <v>0</v>
      </c>
      <c r="U24" s="15">
        <v>0</v>
      </c>
      <c r="V24" s="16">
        <f t="shared" si="8"/>
        <v>900000</v>
      </c>
      <c r="W24" s="36">
        <f t="shared" si="6"/>
        <v>900000</v>
      </c>
    </row>
    <row r="25" spans="1:25" ht="15" thickTop="1" thickBot="1" x14ac:dyDescent="0.2">
      <c r="A25" s="3" t="s">
        <v>13</v>
      </c>
      <c r="B25" s="2">
        <v>600000</v>
      </c>
      <c r="D25" s="18">
        <v>0</v>
      </c>
      <c r="E25" s="15">
        <v>0</v>
      </c>
      <c r="F25" s="15">
        <v>0</v>
      </c>
      <c r="G25" s="15">
        <v>0</v>
      </c>
      <c r="H25" s="15">
        <v>0</v>
      </c>
      <c r="I25" s="16">
        <f t="shared" si="7"/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400000</v>
      </c>
      <c r="T25" s="15">
        <v>200000</v>
      </c>
      <c r="U25" s="15">
        <v>0</v>
      </c>
      <c r="V25" s="16">
        <f>SUM(J25:U25)</f>
        <v>600000</v>
      </c>
      <c r="W25" s="36">
        <f t="shared" si="6"/>
        <v>600000</v>
      </c>
    </row>
    <row r="26" spans="1:25" ht="15" thickTop="1" thickBot="1" x14ac:dyDescent="0.2">
      <c r="A26" s="3" t="s">
        <v>16</v>
      </c>
      <c r="B26" s="2">
        <v>200000</v>
      </c>
      <c r="D26" s="18">
        <v>0</v>
      </c>
      <c r="E26" s="15">
        <v>0</v>
      </c>
      <c r="F26" s="15">
        <v>0</v>
      </c>
      <c r="G26" s="15">
        <v>0</v>
      </c>
      <c r="H26" s="15">
        <v>0</v>
      </c>
      <c r="I26" s="16">
        <f t="shared" si="7"/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50000</v>
      </c>
      <c r="S26" s="15">
        <v>150000</v>
      </c>
      <c r="T26" s="15">
        <v>0</v>
      </c>
      <c r="U26" s="15">
        <v>0</v>
      </c>
      <c r="V26" s="16">
        <f t="shared" si="8"/>
        <v>200000</v>
      </c>
      <c r="W26" s="36">
        <f t="shared" si="6"/>
        <v>200000</v>
      </c>
    </row>
    <row r="27" spans="1:25" ht="15" thickTop="1" thickBot="1" x14ac:dyDescent="0.2">
      <c r="A27" s="3" t="s">
        <v>17</v>
      </c>
      <c r="B27" s="2">
        <v>700000</v>
      </c>
      <c r="D27" s="18">
        <v>0</v>
      </c>
      <c r="E27" s="15">
        <v>0</v>
      </c>
      <c r="F27" s="15">
        <v>0</v>
      </c>
      <c r="G27" s="15">
        <v>0</v>
      </c>
      <c r="H27" s="15">
        <v>0</v>
      </c>
      <c r="I27" s="16">
        <f t="shared" si="7"/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37">
        <v>0</v>
      </c>
      <c r="T27" s="15">
        <v>700000</v>
      </c>
      <c r="U27" s="15">
        <v>0</v>
      </c>
      <c r="V27" s="16">
        <f t="shared" si="8"/>
        <v>700000</v>
      </c>
      <c r="W27" s="36">
        <f t="shared" si="6"/>
        <v>700000</v>
      </c>
    </row>
    <row r="28" spans="1:25" ht="15" thickTop="1" thickBot="1" x14ac:dyDescent="0.2">
      <c r="A28" s="3" t="s">
        <v>18</v>
      </c>
      <c r="B28" s="2">
        <v>200000</v>
      </c>
      <c r="D28" s="18">
        <v>0</v>
      </c>
      <c r="E28" s="15">
        <v>0</v>
      </c>
      <c r="F28" s="15">
        <v>0</v>
      </c>
      <c r="G28" s="15">
        <v>0</v>
      </c>
      <c r="H28" s="15">
        <v>0</v>
      </c>
      <c r="I28" s="16">
        <f t="shared" si="7"/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200000</v>
      </c>
      <c r="T28" s="15">
        <v>0</v>
      </c>
      <c r="U28" s="15">
        <v>0</v>
      </c>
      <c r="V28" s="16">
        <f t="shared" si="8"/>
        <v>200000</v>
      </c>
      <c r="W28" s="36">
        <f t="shared" si="6"/>
        <v>200000</v>
      </c>
    </row>
    <row r="29" spans="1:25" ht="15" thickTop="1" thickBot="1" x14ac:dyDescent="0.2">
      <c r="A29" s="3" t="s">
        <v>19</v>
      </c>
      <c r="B29" s="2">
        <v>900000</v>
      </c>
      <c r="D29" s="18">
        <v>0</v>
      </c>
      <c r="E29" s="15">
        <v>0</v>
      </c>
      <c r="F29" s="15">
        <v>0</v>
      </c>
      <c r="G29" s="15">
        <v>0</v>
      </c>
      <c r="H29" s="15">
        <v>0</v>
      </c>
      <c r="I29" s="16">
        <f t="shared" si="7"/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900000</v>
      </c>
      <c r="U29" s="15">
        <v>0</v>
      </c>
      <c r="V29" s="16">
        <f t="shared" si="8"/>
        <v>900000</v>
      </c>
      <c r="W29" s="36">
        <f t="shared" si="6"/>
        <v>900000</v>
      </c>
    </row>
    <row r="30" spans="1:25" ht="15" thickTop="1" thickBot="1" x14ac:dyDescent="0.2">
      <c r="A30" s="3" t="s">
        <v>20</v>
      </c>
      <c r="B30" s="2">
        <v>400000</v>
      </c>
      <c r="D30" s="18">
        <v>0</v>
      </c>
      <c r="E30" s="15">
        <v>0</v>
      </c>
      <c r="F30" s="15">
        <v>0</v>
      </c>
      <c r="G30" s="15">
        <v>0</v>
      </c>
      <c r="H30" s="15">
        <v>0</v>
      </c>
      <c r="I30" s="16">
        <f t="shared" si="7"/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400000</v>
      </c>
      <c r="T30" s="15">
        <v>0</v>
      </c>
      <c r="U30" s="15">
        <v>0</v>
      </c>
      <c r="V30" s="16">
        <f t="shared" si="8"/>
        <v>400000</v>
      </c>
      <c r="W30" s="36">
        <f t="shared" si="6"/>
        <v>400000</v>
      </c>
    </row>
    <row r="31" spans="1:25" ht="15" thickTop="1" thickBot="1" x14ac:dyDescent="0.2">
      <c r="A31" s="3" t="s">
        <v>21</v>
      </c>
      <c r="B31" s="2">
        <v>400000</v>
      </c>
      <c r="D31" s="18">
        <v>0</v>
      </c>
      <c r="E31" s="15">
        <v>0</v>
      </c>
      <c r="F31" s="15">
        <v>0</v>
      </c>
      <c r="G31" s="15">
        <v>0</v>
      </c>
      <c r="H31" s="15">
        <v>50000</v>
      </c>
      <c r="I31" s="16">
        <f t="shared" si="7"/>
        <v>50000</v>
      </c>
      <c r="J31" s="15">
        <v>10000</v>
      </c>
      <c r="K31" s="15">
        <v>10000</v>
      </c>
      <c r="L31" s="15">
        <v>30000</v>
      </c>
      <c r="M31" s="15">
        <v>10000</v>
      </c>
      <c r="N31" s="15">
        <v>70000</v>
      </c>
      <c r="O31" s="15">
        <v>10000</v>
      </c>
      <c r="P31" s="15">
        <v>20000</v>
      </c>
      <c r="Q31" s="15">
        <v>60000</v>
      </c>
      <c r="R31" s="15">
        <v>60000</v>
      </c>
      <c r="S31" s="15">
        <v>70000</v>
      </c>
      <c r="T31" s="15">
        <v>0</v>
      </c>
      <c r="U31" s="15">
        <v>0</v>
      </c>
      <c r="V31" s="16">
        <f t="shared" si="8"/>
        <v>350000</v>
      </c>
      <c r="W31" s="36">
        <f t="shared" si="6"/>
        <v>400000</v>
      </c>
    </row>
    <row r="32" spans="1:25" ht="15" thickTop="1" thickBot="1" x14ac:dyDescent="0.2">
      <c r="A32" s="3" t="s">
        <v>22</v>
      </c>
      <c r="B32" s="2">
        <v>150000</v>
      </c>
      <c r="D32" s="18">
        <v>0</v>
      </c>
      <c r="E32" s="15">
        <v>0</v>
      </c>
      <c r="F32" s="15">
        <v>0</v>
      </c>
      <c r="G32" s="15">
        <v>0</v>
      </c>
      <c r="H32" s="15">
        <v>0</v>
      </c>
      <c r="I32" s="16">
        <f t="shared" si="7"/>
        <v>0</v>
      </c>
      <c r="J32" s="15">
        <v>0</v>
      </c>
      <c r="K32" s="15">
        <v>0</v>
      </c>
      <c r="L32" s="15">
        <v>20000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20000</v>
      </c>
      <c r="S32" s="15">
        <v>110000</v>
      </c>
      <c r="T32" s="15">
        <v>0</v>
      </c>
      <c r="U32" s="15">
        <v>0</v>
      </c>
      <c r="V32" s="16">
        <f t="shared" si="8"/>
        <v>150000</v>
      </c>
      <c r="W32" s="36">
        <f t="shared" si="6"/>
        <v>150000</v>
      </c>
    </row>
    <row r="33" spans="1:23" ht="15" thickTop="1" thickBot="1" x14ac:dyDescent="0.2">
      <c r="A33" s="3" t="s">
        <v>6</v>
      </c>
      <c r="B33" s="2">
        <v>20000</v>
      </c>
      <c r="D33" s="18">
        <v>0</v>
      </c>
      <c r="E33" s="15">
        <v>0</v>
      </c>
      <c r="F33" s="15">
        <v>0</v>
      </c>
      <c r="G33" s="15">
        <v>0</v>
      </c>
      <c r="H33" s="15">
        <v>0</v>
      </c>
      <c r="I33" s="16">
        <f t="shared" si="7"/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20000</v>
      </c>
      <c r="R33" s="15">
        <v>0</v>
      </c>
      <c r="S33" s="15">
        <v>0</v>
      </c>
      <c r="T33" s="15">
        <v>0</v>
      </c>
      <c r="U33" s="15">
        <v>0</v>
      </c>
      <c r="V33" s="16">
        <f t="shared" si="8"/>
        <v>20000</v>
      </c>
      <c r="W33" s="36">
        <f t="shared" si="6"/>
        <v>20000</v>
      </c>
    </row>
    <row r="34" spans="1:23" ht="15" thickTop="1" thickBot="1" x14ac:dyDescent="0.2">
      <c r="A34" s="3" t="s">
        <v>23</v>
      </c>
      <c r="B34" s="2">
        <v>30000</v>
      </c>
      <c r="D34" s="18">
        <v>0</v>
      </c>
      <c r="E34" s="15">
        <v>0</v>
      </c>
      <c r="F34" s="15">
        <v>0</v>
      </c>
      <c r="G34" s="15">
        <v>0</v>
      </c>
      <c r="H34" s="15">
        <v>0</v>
      </c>
      <c r="I34" s="16">
        <f t="shared" si="7"/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30000</v>
      </c>
      <c r="R34" s="15">
        <v>0</v>
      </c>
      <c r="S34" s="15">
        <v>0</v>
      </c>
      <c r="T34" s="15">
        <v>0</v>
      </c>
      <c r="U34" s="15">
        <v>0</v>
      </c>
      <c r="V34" s="16">
        <f t="shared" si="8"/>
        <v>30000</v>
      </c>
      <c r="W34" s="36">
        <f t="shared" si="6"/>
        <v>30000</v>
      </c>
    </row>
    <row r="35" spans="1:23" ht="15" thickTop="1" thickBot="1" x14ac:dyDescent="0.2">
      <c r="A35" s="3" t="s">
        <v>24</v>
      </c>
      <c r="B35" s="2">
        <v>15000</v>
      </c>
      <c r="D35" s="18">
        <v>0</v>
      </c>
      <c r="E35" s="15">
        <v>0</v>
      </c>
      <c r="F35" s="15">
        <v>0</v>
      </c>
      <c r="G35" s="15">
        <v>0</v>
      </c>
      <c r="H35" s="15">
        <v>0</v>
      </c>
      <c r="I35" s="16">
        <f t="shared" si="7"/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15000</v>
      </c>
      <c r="S35" s="15">
        <v>0</v>
      </c>
      <c r="T35" s="15">
        <v>0</v>
      </c>
      <c r="U35" s="15">
        <v>0</v>
      </c>
      <c r="V35" s="16">
        <f t="shared" si="8"/>
        <v>15000</v>
      </c>
      <c r="W35" s="36">
        <f t="shared" si="6"/>
        <v>15000</v>
      </c>
    </row>
    <row r="36" spans="1:23" ht="15" thickTop="1" thickBot="1" x14ac:dyDescent="0.2">
      <c r="A36" s="3" t="s">
        <v>25</v>
      </c>
      <c r="B36" s="2">
        <v>25000</v>
      </c>
      <c r="D36" s="18">
        <v>0</v>
      </c>
      <c r="E36" s="15">
        <v>0</v>
      </c>
      <c r="F36" s="15">
        <v>0</v>
      </c>
      <c r="G36" s="15">
        <v>0</v>
      </c>
      <c r="H36" s="15">
        <v>0</v>
      </c>
      <c r="I36" s="16">
        <f t="shared" si="7"/>
        <v>0</v>
      </c>
      <c r="J36" s="15">
        <v>0</v>
      </c>
      <c r="K36" s="15">
        <v>0</v>
      </c>
      <c r="L36" s="15">
        <v>25000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6">
        <f t="shared" si="8"/>
        <v>25000</v>
      </c>
      <c r="W36" s="36">
        <f t="shared" si="6"/>
        <v>25000</v>
      </c>
    </row>
    <row r="37" spans="1:23" ht="15" thickTop="1" thickBot="1" x14ac:dyDescent="0.2">
      <c r="A37" s="3" t="s">
        <v>26</v>
      </c>
      <c r="B37" s="2">
        <v>600000</v>
      </c>
      <c r="D37" s="18">
        <v>0</v>
      </c>
      <c r="E37" s="15">
        <v>0</v>
      </c>
      <c r="F37" s="15">
        <v>0</v>
      </c>
      <c r="G37" s="15">
        <v>0</v>
      </c>
      <c r="H37" s="15">
        <v>0</v>
      </c>
      <c r="I37" s="16">
        <f t="shared" si="7"/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300000</v>
      </c>
      <c r="T37" s="15">
        <v>300000</v>
      </c>
      <c r="U37" s="15">
        <v>0</v>
      </c>
      <c r="V37" s="16">
        <f t="shared" si="8"/>
        <v>600000</v>
      </c>
      <c r="W37" s="36">
        <f t="shared" si="6"/>
        <v>600000</v>
      </c>
    </row>
    <row r="38" spans="1:23" ht="15" thickTop="1" thickBot="1" x14ac:dyDescent="0.2">
      <c r="A38" s="1"/>
      <c r="B38" s="1"/>
      <c r="D38" s="18"/>
      <c r="E38" s="15"/>
      <c r="F38" s="15"/>
      <c r="G38" s="15"/>
      <c r="H38" s="15"/>
      <c r="I38" s="1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6"/>
      <c r="W38" s="36"/>
    </row>
    <row r="39" spans="1:23" ht="15" thickTop="1" thickBot="1" x14ac:dyDescent="0.2">
      <c r="A39" s="4" t="s">
        <v>27</v>
      </c>
      <c r="B39" s="5">
        <f>SUM(B18:B38)</f>
        <v>6640000</v>
      </c>
      <c r="D39" s="29">
        <f t="shared" ref="D39:H39" si="9">SUM(D18:D38)</f>
        <v>2500</v>
      </c>
      <c r="E39" s="30">
        <f t="shared" si="9"/>
        <v>2000</v>
      </c>
      <c r="F39" s="30">
        <f t="shared" si="9"/>
        <v>15000</v>
      </c>
      <c r="G39" s="30">
        <f t="shared" si="9"/>
        <v>140000</v>
      </c>
      <c r="H39" s="30">
        <f t="shared" si="9"/>
        <v>82500</v>
      </c>
      <c r="I39" s="31">
        <f>SUM(I18:I38)</f>
        <v>242000</v>
      </c>
      <c r="J39" s="30">
        <f>SUM(J18:J38)</f>
        <v>43000</v>
      </c>
      <c r="K39" s="30">
        <f t="shared" ref="K39:U39" si="10">SUM(K18:K38)</f>
        <v>45000</v>
      </c>
      <c r="L39" s="30">
        <f t="shared" si="10"/>
        <v>120000</v>
      </c>
      <c r="M39" s="30">
        <f t="shared" si="10"/>
        <v>45000</v>
      </c>
      <c r="N39" s="30">
        <f t="shared" si="10"/>
        <v>105000</v>
      </c>
      <c r="O39" s="30">
        <f t="shared" si="10"/>
        <v>145000</v>
      </c>
      <c r="P39" s="30">
        <f t="shared" si="10"/>
        <v>55000</v>
      </c>
      <c r="Q39" s="30">
        <f t="shared" si="10"/>
        <v>185000</v>
      </c>
      <c r="R39" s="30">
        <f t="shared" si="10"/>
        <v>345000</v>
      </c>
      <c r="S39" s="30">
        <f t="shared" si="10"/>
        <v>2990000</v>
      </c>
      <c r="T39" s="30">
        <f t="shared" si="10"/>
        <v>2260000</v>
      </c>
      <c r="U39" s="30">
        <f t="shared" si="10"/>
        <v>60000</v>
      </c>
      <c r="V39" s="22">
        <f t="shared" si="8"/>
        <v>6398000</v>
      </c>
      <c r="W39" s="38">
        <f>I39+V39</f>
        <v>6640000</v>
      </c>
    </row>
    <row r="40" spans="1:23" ht="14" thickTop="1" x14ac:dyDescent="0.15">
      <c r="A40" s="1"/>
      <c r="B40" s="1"/>
      <c r="D40" s="40">
        <f>D39</f>
        <v>2500</v>
      </c>
      <c r="E40" s="39">
        <f>D40+E39</f>
        <v>4500</v>
      </c>
      <c r="F40" s="39">
        <f t="shared" ref="F40:H40" si="11">E40+F39</f>
        <v>19500</v>
      </c>
      <c r="G40" s="39">
        <f t="shared" si="11"/>
        <v>159500</v>
      </c>
      <c r="H40" s="39">
        <f t="shared" si="11"/>
        <v>242000</v>
      </c>
      <c r="I40" s="41"/>
      <c r="J40" s="39">
        <f>H40+J39</f>
        <v>285000</v>
      </c>
      <c r="K40" s="39">
        <f>J40+K39</f>
        <v>330000</v>
      </c>
      <c r="L40" s="39">
        <f t="shared" ref="L40:U40" si="12">K40+L39</f>
        <v>450000</v>
      </c>
      <c r="M40" s="39">
        <f t="shared" si="12"/>
        <v>495000</v>
      </c>
      <c r="N40" s="39">
        <f t="shared" si="12"/>
        <v>600000</v>
      </c>
      <c r="O40" s="39">
        <f t="shared" si="12"/>
        <v>745000</v>
      </c>
      <c r="P40" s="39">
        <f t="shared" si="12"/>
        <v>800000</v>
      </c>
      <c r="Q40" s="39">
        <f t="shared" si="12"/>
        <v>985000</v>
      </c>
      <c r="R40" s="39">
        <f t="shared" si="12"/>
        <v>1330000</v>
      </c>
      <c r="S40" s="39">
        <f t="shared" si="12"/>
        <v>4320000</v>
      </c>
      <c r="T40" s="39">
        <f t="shared" si="12"/>
        <v>6580000</v>
      </c>
      <c r="U40" s="42">
        <f t="shared" si="12"/>
        <v>6640000</v>
      </c>
      <c r="V40" s="25"/>
      <c r="W40" s="25"/>
    </row>
    <row r="41" spans="1:23" ht="14" thickBot="1" x14ac:dyDescent="0.2">
      <c r="A41" s="4" t="s">
        <v>28</v>
      </c>
      <c r="B41" s="5">
        <f>B13-B39</f>
        <v>35000</v>
      </c>
      <c r="D41" s="44">
        <f>D14-D40</f>
        <v>397500</v>
      </c>
      <c r="E41" s="43">
        <f t="shared" ref="E41:H41" si="13">E14-E40</f>
        <v>395500</v>
      </c>
      <c r="F41" s="43">
        <f t="shared" si="13"/>
        <v>380500</v>
      </c>
      <c r="G41" s="43">
        <f t="shared" si="13"/>
        <v>290500</v>
      </c>
      <c r="H41" s="43">
        <f t="shared" si="13"/>
        <v>288000</v>
      </c>
      <c r="I41" s="45"/>
      <c r="J41" s="43">
        <f t="shared" ref="J41" si="14">J14-J40</f>
        <v>695000</v>
      </c>
      <c r="K41" s="43">
        <f t="shared" ref="K41" si="15">K14-K40</f>
        <v>700000</v>
      </c>
      <c r="L41" s="43">
        <f t="shared" ref="L41" si="16">L14-L40</f>
        <v>630000</v>
      </c>
      <c r="M41" s="43">
        <f t="shared" ref="M41:N41" si="17">M14-M40</f>
        <v>635000</v>
      </c>
      <c r="N41" s="43">
        <f t="shared" si="17"/>
        <v>580000</v>
      </c>
      <c r="O41" s="43">
        <f t="shared" ref="O41" si="18">O14-O40</f>
        <v>885000</v>
      </c>
      <c r="P41" s="43">
        <f t="shared" ref="P41" si="19">P14-P40</f>
        <v>880000</v>
      </c>
      <c r="Q41" s="43">
        <f t="shared" ref="Q41" si="20">Q14-Q40</f>
        <v>1120000</v>
      </c>
      <c r="R41" s="43">
        <f t="shared" ref="R41:S41" si="21">R14-R40</f>
        <v>1160000</v>
      </c>
      <c r="S41" s="43">
        <f t="shared" si="21"/>
        <v>885000</v>
      </c>
      <c r="T41" s="43">
        <f t="shared" ref="T41" si="22">T14-T40</f>
        <v>625000</v>
      </c>
      <c r="U41" s="45">
        <f t="shared" ref="U41" si="23">U14-U40</f>
        <v>565000</v>
      </c>
      <c r="V41" s="25"/>
      <c r="W41" s="25"/>
    </row>
  </sheetData>
  <mergeCells count="8">
    <mergeCell ref="A1:E1"/>
    <mergeCell ref="A2:E2"/>
    <mergeCell ref="D4:I4"/>
    <mergeCell ref="D16:I16"/>
    <mergeCell ref="J4:V4"/>
    <mergeCell ref="J16:V16"/>
    <mergeCell ref="A4:B4"/>
    <mergeCell ref="A16:B16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Likviditet</vt:lpstr>
      <vt:lpstr>Likviditet!Udskriftsområde</vt:lpstr>
    </vt:vector>
  </TitlesOfParts>
  <Company>Dansk BordTennis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fm@sporteventdenmark.com</dc:creator>
  <cp:lastModifiedBy>Microsoft Office User</cp:lastModifiedBy>
  <cp:lastPrinted>2013-01-24T09:45:58Z</cp:lastPrinted>
  <dcterms:created xsi:type="dcterms:W3CDTF">2011-02-23T08:36:06Z</dcterms:created>
  <dcterms:modified xsi:type="dcterms:W3CDTF">2023-04-17T09:36:03Z</dcterms:modified>
</cp:coreProperties>
</file>